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51" i="1"/>
  <c r="K51"/>
  <c r="H51"/>
  <c r="E51"/>
  <c r="P48"/>
  <c r="M48"/>
  <c r="J48"/>
  <c r="G48"/>
  <c r="Q48" s="1"/>
  <c r="P44"/>
  <c r="M44"/>
  <c r="J44"/>
  <c r="G44"/>
  <c r="Q44" s="1"/>
  <c r="P39"/>
  <c r="M39"/>
  <c r="J39"/>
  <c r="G39"/>
  <c r="Q39" s="1"/>
  <c r="P34"/>
  <c r="M34"/>
  <c r="J34"/>
  <c r="G34"/>
  <c r="Q34" s="1"/>
  <c r="P31"/>
  <c r="M31"/>
  <c r="J31"/>
  <c r="G31"/>
  <c r="Q31" s="1"/>
  <c r="P27"/>
  <c r="M27"/>
  <c r="J27"/>
  <c r="G27"/>
  <c r="Q27" s="1"/>
  <c r="P24"/>
  <c r="M24"/>
  <c r="J24"/>
  <c r="G24"/>
  <c r="Q24" s="1"/>
  <c r="M21"/>
  <c r="J21"/>
  <c r="G21"/>
  <c r="Q21" s="1"/>
  <c r="P18"/>
  <c r="M18"/>
  <c r="J18"/>
  <c r="G18"/>
  <c r="Q18" s="1"/>
  <c r="P15"/>
  <c r="M15"/>
  <c r="J15"/>
  <c r="G15"/>
  <c r="Q15" s="1"/>
  <c r="P12"/>
  <c r="M12"/>
  <c r="M51" s="1"/>
  <c r="J12"/>
  <c r="G12"/>
  <c r="Q12" s="1"/>
  <c r="P9"/>
  <c r="M9"/>
  <c r="J9"/>
  <c r="G9"/>
  <c r="G51" s="1"/>
  <c r="P6"/>
  <c r="P51" s="1"/>
  <c r="M6"/>
  <c r="J6"/>
  <c r="J51" s="1"/>
  <c r="G6"/>
  <c r="Q6" s="1"/>
  <c r="Q9" l="1"/>
  <c r="Q51" s="1"/>
</calcChain>
</file>

<file path=xl/sharedStrings.xml><?xml version="1.0" encoding="utf-8"?>
<sst xmlns="http://schemas.openxmlformats.org/spreadsheetml/2006/main" count="97" uniqueCount="74">
  <si>
    <t>瑶海区2021年第3季度就业见习补贴资金发放表</t>
  </si>
  <si>
    <t>单位（公章）：</t>
  </si>
  <si>
    <t>序号</t>
  </si>
  <si>
    <t>就业见习单位信息</t>
  </si>
  <si>
    <t>就业见习补贴项目</t>
  </si>
  <si>
    <t>合计金额</t>
  </si>
  <si>
    <t>备注</t>
  </si>
  <si>
    <t>基本生活补贴</t>
  </si>
  <si>
    <t>新增人员一次性见习指导补贴</t>
  </si>
  <si>
    <t>相关保险费用补贴</t>
  </si>
  <si>
    <t>提前留用见习补贴</t>
  </si>
  <si>
    <t>补贴时段</t>
  </si>
  <si>
    <t>补贴月数</t>
  </si>
  <si>
    <t>申请补贴人数</t>
  </si>
  <si>
    <t>补贴标准  （元/人/月）</t>
  </si>
  <si>
    <t>补贴金额</t>
  </si>
  <si>
    <t>补贴标准  （元/人）</t>
  </si>
  <si>
    <t>留用人数</t>
  </si>
  <si>
    <t>赛思德财税科技有限公司</t>
  </si>
  <si>
    <t>202107-09</t>
  </si>
  <si>
    <t>开户行：徽商银行合肥铜陵北路支行</t>
  </si>
  <si>
    <t>账号：102340102100033****</t>
  </si>
  <si>
    <t>合肥安娜美建材有限公司</t>
  </si>
  <si>
    <t>开户行：合肥科技农村商业银行瑶海支行</t>
  </si>
  <si>
    <t>账号：2000026189171030000****</t>
  </si>
  <si>
    <t>3</t>
  </si>
  <si>
    <t>合肥瑶海史蒂芬森教育紫云府幼儿园</t>
  </si>
  <si>
    <t>开户行：工商银行合肥三里街支行</t>
  </si>
  <si>
    <t>账号：130201330902481****</t>
  </si>
  <si>
    <t>4</t>
  </si>
  <si>
    <t>合肥瑶海静安养亲护养院</t>
  </si>
  <si>
    <t>开户行：中国工商银行肥东龙岗支行</t>
  </si>
  <si>
    <t>账号：130201620900006****</t>
  </si>
  <si>
    <t>5</t>
  </si>
  <si>
    <t>合肥市泽川财务咨询服务有限责任公司</t>
  </si>
  <si>
    <t>开户行：招商银行合肥新站区支行</t>
  </si>
  <si>
    <t>账号：55190514561****</t>
  </si>
  <si>
    <t>6</t>
  </si>
  <si>
    <t>安徽远创人力资源管理集团有限公司</t>
  </si>
  <si>
    <t>开户行：中国农业银行合肥分行</t>
  </si>
  <si>
    <t>账号：1218700104003****</t>
  </si>
  <si>
    <t>7</t>
  </si>
  <si>
    <t>安徽同绘家园土地信息技术有限公司</t>
  </si>
  <si>
    <t>开户行：上海浦东发展银行合肥宁国路支行</t>
  </si>
  <si>
    <t>账号：5808015474000****</t>
  </si>
  <si>
    <t>8</t>
  </si>
  <si>
    <t>安徽九色鹿文化传媒有限公司</t>
  </si>
  <si>
    <t>开户行：中国农业银行合肥华府骏苑支行</t>
  </si>
  <si>
    <t>账号：1228910104000****</t>
  </si>
  <si>
    <t>9</t>
  </si>
  <si>
    <t>合肥市瑶海区百帮创业服务中心</t>
  </si>
  <si>
    <t>开户行：徽商银行合肥大东门支行</t>
  </si>
  <si>
    <t>账号：241101210007****</t>
  </si>
  <si>
    <t>合肥奥莉格贸易有限公司</t>
  </si>
  <si>
    <t>开户行：中国建设银行合肥龙岗支行</t>
  </si>
  <si>
    <t>账号：3400146540105300****</t>
  </si>
  <si>
    <t>202107-08</t>
  </si>
  <si>
    <t>202107-07</t>
  </si>
  <si>
    <t>合肥市瑶海区公共就业和人才服务中心</t>
  </si>
  <si>
    <t>公益一类</t>
  </si>
  <si>
    <t>开户名：合肥市瑶海区财政国库支付中心</t>
  </si>
  <si>
    <t>202105-07</t>
  </si>
  <si>
    <t>账号：102040102100048717002****</t>
  </si>
  <si>
    <t>合肥市瑶海区退役军人服务管理中心</t>
  </si>
  <si>
    <t>账号：102040102100048717007****</t>
  </si>
  <si>
    <t>启音言语康复科技（深圳）有限公司合肥瑶海区分公司</t>
  </si>
  <si>
    <t>开户行：中国银行合肥胜利广场支行</t>
  </si>
  <si>
    <t>账号：18874792****</t>
  </si>
  <si>
    <t>合计</t>
  </si>
  <si>
    <t>负责人：张建宁</t>
  </si>
  <si>
    <t>审核人：</t>
  </si>
  <si>
    <t>张红梅</t>
  </si>
  <si>
    <t>经办人：</t>
  </si>
  <si>
    <t>董学华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</si>
</sst>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5">
    <font>
      <sz val="11"/>
      <color theme="1"/>
      <name val="宋体"/>
      <family val="2"/>
      <charset val="134"/>
      <scheme val="minor"/>
    </font>
    <font>
      <b/>
      <sz val="20"/>
      <name val="宋体"/>
      <charset val="134"/>
    </font>
    <font>
      <sz val="9"/>
      <name val="宋体"/>
      <family val="2"/>
      <charset val="134"/>
      <scheme val="minor"/>
    </font>
    <font>
      <b/>
      <sz val="20"/>
      <color indexed="10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0"/>
      <color indexed="10"/>
      <name val="宋体"/>
      <charset val="134"/>
    </font>
    <font>
      <b/>
      <sz val="11"/>
      <color indexed="10"/>
      <name val="宋体"/>
      <charset val="134"/>
    </font>
    <font>
      <sz val="12"/>
      <color indexed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14" fillId="0" borderId="0" xfId="0" applyFont="1" applyAlignment="1"/>
    <xf numFmtId="0" fontId="14" fillId="0" borderId="0" xfId="0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selection activeCell="D12" sqref="D12:D14"/>
    </sheetView>
  </sheetViews>
  <sheetFormatPr defaultRowHeight="13.5"/>
  <cols>
    <col min="1" max="1" width="5.375" customWidth="1"/>
    <col min="2" max="2" width="23.875" customWidth="1"/>
    <col min="5" max="5" width="7.875" customWidth="1"/>
    <col min="6" max="6" width="8" customWidth="1"/>
    <col min="7" max="7" width="9.375" customWidth="1"/>
    <col min="11" max="11" width="7.875" customWidth="1"/>
    <col min="12" max="12" width="7.75" customWidth="1"/>
    <col min="17" max="17" width="12" customWidth="1"/>
    <col min="18" max="18" width="7.375" customWidth="1"/>
  </cols>
  <sheetData>
    <row r="1" spans="1:18" ht="25.5">
      <c r="A1" s="1" t="s">
        <v>0</v>
      </c>
      <c r="B1" s="2"/>
      <c r="C1" s="3"/>
      <c r="D1" s="1"/>
      <c r="E1" s="1"/>
      <c r="F1" s="1"/>
      <c r="G1" s="4"/>
      <c r="H1" s="1"/>
      <c r="I1" s="1"/>
      <c r="J1" s="4"/>
      <c r="K1" s="1"/>
      <c r="L1" s="1"/>
      <c r="M1" s="4"/>
      <c r="N1" s="1"/>
      <c r="O1" s="1"/>
      <c r="P1" s="4"/>
      <c r="Q1" s="1"/>
      <c r="R1" s="5"/>
    </row>
    <row r="2" spans="1:18" ht="24">
      <c r="A2" s="6"/>
      <c r="B2" s="7" t="s">
        <v>1</v>
      </c>
      <c r="C2" s="8"/>
      <c r="D2" s="9"/>
      <c r="E2" s="9"/>
      <c r="F2" s="6"/>
      <c r="G2" s="10"/>
      <c r="H2" s="6"/>
      <c r="I2" s="6"/>
      <c r="J2" s="10"/>
      <c r="K2" s="6"/>
      <c r="L2" s="6"/>
      <c r="M2" s="10"/>
      <c r="N2" s="6"/>
      <c r="O2" s="6"/>
      <c r="P2" s="11">
        <v>44477</v>
      </c>
      <c r="Q2" s="12"/>
      <c r="R2" s="6"/>
    </row>
    <row r="3" spans="1:18" ht="14.25">
      <c r="A3" s="13" t="s">
        <v>2</v>
      </c>
      <c r="B3" s="14" t="s">
        <v>3</v>
      </c>
      <c r="C3" s="15" t="s">
        <v>4</v>
      </c>
      <c r="D3" s="16"/>
      <c r="E3" s="16"/>
      <c r="F3" s="16"/>
      <c r="G3" s="17"/>
      <c r="H3" s="16"/>
      <c r="I3" s="16"/>
      <c r="J3" s="17"/>
      <c r="K3" s="16"/>
      <c r="L3" s="16"/>
      <c r="M3" s="17"/>
      <c r="N3" s="16"/>
      <c r="O3" s="16"/>
      <c r="P3" s="17"/>
      <c r="Q3" s="16" t="s">
        <v>5</v>
      </c>
      <c r="R3" s="16" t="s">
        <v>6</v>
      </c>
    </row>
    <row r="4" spans="1:18">
      <c r="A4" s="18"/>
      <c r="B4" s="19"/>
      <c r="C4" s="20" t="s">
        <v>7</v>
      </c>
      <c r="D4" s="21"/>
      <c r="E4" s="21"/>
      <c r="F4" s="21"/>
      <c r="G4" s="22"/>
      <c r="H4" s="21" t="s">
        <v>8</v>
      </c>
      <c r="I4" s="21"/>
      <c r="J4" s="22"/>
      <c r="K4" s="21" t="s">
        <v>9</v>
      </c>
      <c r="L4" s="21"/>
      <c r="M4" s="22"/>
      <c r="N4" s="21" t="s">
        <v>10</v>
      </c>
      <c r="O4" s="21"/>
      <c r="P4" s="22"/>
      <c r="Q4" s="16"/>
      <c r="R4" s="16"/>
    </row>
    <row r="5" spans="1:18" ht="24" customHeight="1">
      <c r="A5" s="23"/>
      <c r="B5" s="24"/>
      <c r="C5" s="25" t="s">
        <v>11</v>
      </c>
      <c r="D5" s="26" t="s">
        <v>12</v>
      </c>
      <c r="E5" s="26" t="s">
        <v>13</v>
      </c>
      <c r="F5" s="26" t="s">
        <v>14</v>
      </c>
      <c r="G5" s="27" t="s">
        <v>15</v>
      </c>
      <c r="H5" s="26" t="s">
        <v>13</v>
      </c>
      <c r="I5" s="26" t="s">
        <v>16</v>
      </c>
      <c r="J5" s="27" t="s">
        <v>15</v>
      </c>
      <c r="K5" s="26" t="s">
        <v>13</v>
      </c>
      <c r="L5" s="26" t="s">
        <v>16</v>
      </c>
      <c r="M5" s="27" t="s">
        <v>15</v>
      </c>
      <c r="N5" s="28" t="s">
        <v>17</v>
      </c>
      <c r="O5" s="28" t="s">
        <v>16</v>
      </c>
      <c r="P5" s="29" t="s">
        <v>15</v>
      </c>
      <c r="Q5" s="16"/>
      <c r="R5" s="16"/>
    </row>
    <row r="6" spans="1:18" ht="24" customHeight="1">
      <c r="A6" s="30">
        <v>1</v>
      </c>
      <c r="B6" s="31" t="s">
        <v>18</v>
      </c>
      <c r="C6" s="32" t="s">
        <v>19</v>
      </c>
      <c r="D6" s="33">
        <v>3</v>
      </c>
      <c r="E6" s="34">
        <v>8</v>
      </c>
      <c r="F6" s="35">
        <v>1400</v>
      </c>
      <c r="G6" s="36">
        <f>D6*E6*F6</f>
        <v>33600</v>
      </c>
      <c r="H6" s="34">
        <v>8</v>
      </c>
      <c r="I6" s="37">
        <v>200</v>
      </c>
      <c r="J6" s="38">
        <f>H6*I6</f>
        <v>1600</v>
      </c>
      <c r="K6" s="34">
        <v>8</v>
      </c>
      <c r="L6" s="37">
        <v>100</v>
      </c>
      <c r="M6" s="38">
        <f>K6*L6</f>
        <v>800</v>
      </c>
      <c r="N6" s="34">
        <v>0</v>
      </c>
      <c r="O6" s="37">
        <v>1400</v>
      </c>
      <c r="P6" s="38">
        <f>N6*O6</f>
        <v>0</v>
      </c>
      <c r="Q6" s="39">
        <f>G6+J6+M6+P6</f>
        <v>36000</v>
      </c>
      <c r="R6" s="40"/>
    </row>
    <row r="7" spans="1:18" ht="24" customHeight="1">
      <c r="A7" s="41"/>
      <c r="B7" s="42" t="s">
        <v>20</v>
      </c>
      <c r="C7" s="32"/>
      <c r="D7" s="33"/>
      <c r="E7" s="33"/>
      <c r="F7" s="33"/>
      <c r="G7" s="43"/>
      <c r="H7" s="33"/>
      <c r="I7" s="35"/>
      <c r="J7" s="36"/>
      <c r="K7" s="33"/>
      <c r="L7" s="35"/>
      <c r="M7" s="36"/>
      <c r="N7" s="33"/>
      <c r="O7" s="35"/>
      <c r="P7" s="36"/>
      <c r="Q7" s="44"/>
      <c r="R7" s="45"/>
    </row>
    <row r="8" spans="1:18" ht="24" customHeight="1">
      <c r="A8" s="46"/>
      <c r="B8" s="47" t="s">
        <v>21</v>
      </c>
      <c r="C8" s="32"/>
      <c r="D8" s="33"/>
      <c r="E8" s="33"/>
      <c r="F8" s="33"/>
      <c r="G8" s="43"/>
      <c r="H8" s="33"/>
      <c r="I8" s="35"/>
      <c r="J8" s="36"/>
      <c r="K8" s="33"/>
      <c r="L8" s="35"/>
      <c r="M8" s="36"/>
      <c r="N8" s="33"/>
      <c r="O8" s="35"/>
      <c r="P8" s="36"/>
      <c r="Q8" s="44"/>
      <c r="R8" s="45"/>
    </row>
    <row r="9" spans="1:18" ht="24" customHeight="1">
      <c r="A9" s="30">
        <v>2</v>
      </c>
      <c r="B9" s="31" t="s">
        <v>22</v>
      </c>
      <c r="C9" s="32" t="s">
        <v>19</v>
      </c>
      <c r="D9" s="33">
        <v>3</v>
      </c>
      <c r="E9" s="34">
        <v>1</v>
      </c>
      <c r="F9" s="35">
        <v>1400</v>
      </c>
      <c r="G9" s="36">
        <f>D9*E9*F9</f>
        <v>4200</v>
      </c>
      <c r="H9" s="34">
        <v>1</v>
      </c>
      <c r="I9" s="37">
        <v>200</v>
      </c>
      <c r="J9" s="38">
        <f>H9*I9</f>
        <v>200</v>
      </c>
      <c r="K9" s="34">
        <v>1</v>
      </c>
      <c r="L9" s="37">
        <v>100</v>
      </c>
      <c r="M9" s="38">
        <f>K9*L9</f>
        <v>100</v>
      </c>
      <c r="N9" s="34">
        <v>0</v>
      </c>
      <c r="O9" s="37">
        <v>1400</v>
      </c>
      <c r="P9" s="38">
        <f>N9*O9</f>
        <v>0</v>
      </c>
      <c r="Q9" s="39">
        <f>G9+J9+M9+P9</f>
        <v>4500</v>
      </c>
      <c r="R9" s="40"/>
    </row>
    <row r="10" spans="1:18" ht="24" customHeight="1">
      <c r="A10" s="41"/>
      <c r="B10" s="47" t="s">
        <v>23</v>
      </c>
      <c r="C10" s="32"/>
      <c r="D10" s="33"/>
      <c r="E10" s="33"/>
      <c r="F10" s="33"/>
      <c r="G10" s="43"/>
      <c r="H10" s="33"/>
      <c r="I10" s="35"/>
      <c r="J10" s="36"/>
      <c r="K10" s="33"/>
      <c r="L10" s="35"/>
      <c r="M10" s="36"/>
      <c r="N10" s="33"/>
      <c r="O10" s="35"/>
      <c r="P10" s="36"/>
      <c r="Q10" s="44"/>
      <c r="R10" s="45"/>
    </row>
    <row r="11" spans="1:18" ht="24" customHeight="1">
      <c r="A11" s="46"/>
      <c r="B11" s="47" t="s">
        <v>24</v>
      </c>
      <c r="C11" s="32"/>
      <c r="D11" s="30"/>
      <c r="E11" s="30"/>
      <c r="F11" s="30"/>
      <c r="G11" s="43"/>
      <c r="H11" s="30"/>
      <c r="I11" s="48"/>
      <c r="J11" s="36"/>
      <c r="K11" s="30"/>
      <c r="L11" s="35"/>
      <c r="M11" s="36"/>
      <c r="N11" s="30"/>
      <c r="O11" s="48"/>
      <c r="P11" s="36"/>
      <c r="Q11" s="49"/>
      <c r="R11" s="50"/>
    </row>
    <row r="12" spans="1:18" ht="24" customHeight="1">
      <c r="A12" s="51" t="s">
        <v>25</v>
      </c>
      <c r="B12" s="52" t="s">
        <v>26</v>
      </c>
      <c r="C12" s="32" t="s">
        <v>19</v>
      </c>
      <c r="D12" s="33">
        <v>3</v>
      </c>
      <c r="E12" s="34">
        <v>5</v>
      </c>
      <c r="F12" s="35">
        <v>1400</v>
      </c>
      <c r="G12" s="36">
        <f>D12*E12*F12</f>
        <v>21000</v>
      </c>
      <c r="H12" s="34">
        <v>5</v>
      </c>
      <c r="I12" s="37">
        <v>200</v>
      </c>
      <c r="J12" s="38">
        <f>H12*I12</f>
        <v>1000</v>
      </c>
      <c r="K12" s="34">
        <v>5</v>
      </c>
      <c r="L12" s="37">
        <v>100</v>
      </c>
      <c r="M12" s="38">
        <f>K12*L12</f>
        <v>500</v>
      </c>
      <c r="N12" s="34">
        <v>0</v>
      </c>
      <c r="O12" s="37">
        <v>1400</v>
      </c>
      <c r="P12" s="38">
        <f>N12*O12</f>
        <v>0</v>
      </c>
      <c r="Q12" s="39">
        <f>G12+J12+M12+P12</f>
        <v>22500</v>
      </c>
      <c r="R12" s="40"/>
    </row>
    <row r="13" spans="1:18" ht="24" customHeight="1">
      <c r="A13" s="51"/>
      <c r="B13" s="42" t="s">
        <v>27</v>
      </c>
      <c r="C13" s="32"/>
      <c r="D13" s="33"/>
      <c r="E13" s="33"/>
      <c r="F13" s="33"/>
      <c r="G13" s="43"/>
      <c r="H13" s="33"/>
      <c r="I13" s="35"/>
      <c r="J13" s="36"/>
      <c r="K13" s="33"/>
      <c r="L13" s="35"/>
      <c r="M13" s="36"/>
      <c r="N13" s="33"/>
      <c r="O13" s="35"/>
      <c r="P13" s="36"/>
      <c r="Q13" s="44"/>
      <c r="R13" s="45"/>
    </row>
    <row r="14" spans="1:18" ht="24" customHeight="1">
      <c r="A14" s="51"/>
      <c r="B14" s="47" t="s">
        <v>28</v>
      </c>
      <c r="C14" s="32"/>
      <c r="D14" s="33"/>
      <c r="E14" s="33"/>
      <c r="F14" s="33"/>
      <c r="G14" s="43"/>
      <c r="H14" s="33"/>
      <c r="I14" s="35"/>
      <c r="J14" s="36"/>
      <c r="K14" s="33"/>
      <c r="L14" s="35"/>
      <c r="M14" s="36"/>
      <c r="N14" s="33"/>
      <c r="O14" s="35"/>
      <c r="P14" s="36"/>
      <c r="Q14" s="44"/>
      <c r="R14" s="45"/>
    </row>
    <row r="15" spans="1:18" ht="24" customHeight="1">
      <c r="A15" s="51" t="s">
        <v>29</v>
      </c>
      <c r="B15" s="31" t="s">
        <v>30</v>
      </c>
      <c r="C15" s="32" t="s">
        <v>19</v>
      </c>
      <c r="D15" s="33">
        <v>3</v>
      </c>
      <c r="E15" s="34">
        <v>2</v>
      </c>
      <c r="F15" s="35">
        <v>1400</v>
      </c>
      <c r="G15" s="36">
        <f>D15*E15*F15</f>
        <v>8400</v>
      </c>
      <c r="H15" s="34">
        <v>2</v>
      </c>
      <c r="I15" s="37">
        <v>200</v>
      </c>
      <c r="J15" s="38">
        <f>H15*I15</f>
        <v>400</v>
      </c>
      <c r="K15" s="34">
        <v>2</v>
      </c>
      <c r="L15" s="37">
        <v>100</v>
      </c>
      <c r="M15" s="38">
        <f>K15*L15</f>
        <v>200</v>
      </c>
      <c r="N15" s="34">
        <v>0</v>
      </c>
      <c r="O15" s="37">
        <v>1400</v>
      </c>
      <c r="P15" s="38">
        <f>N15*O15</f>
        <v>0</v>
      </c>
      <c r="Q15" s="39">
        <f>G15+J15+M15+P15</f>
        <v>9000</v>
      </c>
      <c r="R15" s="40"/>
    </row>
    <row r="16" spans="1:18" ht="24" customHeight="1">
      <c r="A16" s="51"/>
      <c r="B16" s="42" t="s">
        <v>31</v>
      </c>
      <c r="C16" s="32"/>
      <c r="D16" s="33"/>
      <c r="E16" s="33"/>
      <c r="F16" s="33"/>
      <c r="G16" s="43"/>
      <c r="H16" s="33"/>
      <c r="I16" s="35"/>
      <c r="J16" s="36"/>
      <c r="K16" s="33"/>
      <c r="L16" s="35"/>
      <c r="M16" s="36"/>
      <c r="N16" s="33"/>
      <c r="O16" s="35"/>
      <c r="P16" s="36"/>
      <c r="Q16" s="44"/>
      <c r="R16" s="45"/>
    </row>
    <row r="17" spans="1:18" ht="24" customHeight="1">
      <c r="A17" s="51"/>
      <c r="B17" s="47" t="s">
        <v>32</v>
      </c>
      <c r="C17" s="32"/>
      <c r="D17" s="33"/>
      <c r="E17" s="33"/>
      <c r="F17" s="33"/>
      <c r="G17" s="43"/>
      <c r="H17" s="33"/>
      <c r="I17" s="35"/>
      <c r="J17" s="36"/>
      <c r="K17" s="33"/>
      <c r="L17" s="35"/>
      <c r="M17" s="36"/>
      <c r="N17" s="33"/>
      <c r="O17" s="48"/>
      <c r="P17" s="36"/>
      <c r="Q17" s="49"/>
      <c r="R17" s="50"/>
    </row>
    <row r="18" spans="1:18" ht="24" customHeight="1">
      <c r="A18" s="53" t="s">
        <v>33</v>
      </c>
      <c r="B18" s="52" t="s">
        <v>34</v>
      </c>
      <c r="C18" s="32" t="s">
        <v>19</v>
      </c>
      <c r="D18" s="33">
        <v>3</v>
      </c>
      <c r="E18" s="34">
        <v>12</v>
      </c>
      <c r="F18" s="35">
        <v>1400</v>
      </c>
      <c r="G18" s="36">
        <f>D18*E18*F18</f>
        <v>50400</v>
      </c>
      <c r="H18" s="34">
        <v>7</v>
      </c>
      <c r="I18" s="37">
        <v>200</v>
      </c>
      <c r="J18" s="38">
        <f>H18*I18</f>
        <v>1400</v>
      </c>
      <c r="K18" s="34">
        <v>7</v>
      </c>
      <c r="L18" s="37">
        <v>100</v>
      </c>
      <c r="M18" s="38">
        <f>K18*L18</f>
        <v>700</v>
      </c>
      <c r="N18" s="34">
        <v>0</v>
      </c>
      <c r="O18" s="37">
        <v>1400</v>
      </c>
      <c r="P18" s="38">
        <f>N18*O18</f>
        <v>0</v>
      </c>
      <c r="Q18" s="54">
        <f>G18+J18+M18+P18</f>
        <v>52500</v>
      </c>
      <c r="R18" s="55"/>
    </row>
    <row r="19" spans="1:18" ht="24" customHeight="1">
      <c r="A19" s="53"/>
      <c r="B19" s="47" t="s">
        <v>35</v>
      </c>
      <c r="C19" s="32"/>
      <c r="D19" s="33"/>
      <c r="E19" s="33"/>
      <c r="F19" s="33"/>
      <c r="G19" s="43"/>
      <c r="H19" s="33"/>
      <c r="I19" s="35"/>
      <c r="J19" s="36"/>
      <c r="K19" s="33"/>
      <c r="L19" s="35"/>
      <c r="M19" s="36"/>
      <c r="N19" s="33"/>
      <c r="O19" s="35"/>
      <c r="P19" s="36"/>
      <c r="Q19" s="56"/>
      <c r="R19" s="57"/>
    </row>
    <row r="20" spans="1:18" ht="24" customHeight="1">
      <c r="A20" s="53"/>
      <c r="B20" s="47" t="s">
        <v>36</v>
      </c>
      <c r="C20" s="32"/>
      <c r="D20" s="30"/>
      <c r="E20" s="33"/>
      <c r="F20" s="30"/>
      <c r="G20" s="43"/>
      <c r="H20" s="33"/>
      <c r="I20" s="48"/>
      <c r="J20" s="36"/>
      <c r="K20" s="33"/>
      <c r="L20" s="35"/>
      <c r="M20" s="36"/>
      <c r="N20" s="33"/>
      <c r="O20" s="35"/>
      <c r="P20" s="36"/>
      <c r="Q20" s="56"/>
      <c r="R20" s="57"/>
    </row>
    <row r="21" spans="1:18" ht="24" customHeight="1">
      <c r="A21" s="51" t="s">
        <v>37</v>
      </c>
      <c r="B21" s="52" t="s">
        <v>38</v>
      </c>
      <c r="C21" s="32" t="s">
        <v>19</v>
      </c>
      <c r="D21" s="33">
        <v>3</v>
      </c>
      <c r="E21" s="34">
        <v>1</v>
      </c>
      <c r="F21" s="35">
        <v>1400</v>
      </c>
      <c r="G21" s="36">
        <f>D21*E21*F21</f>
        <v>4200</v>
      </c>
      <c r="H21" s="34">
        <v>1</v>
      </c>
      <c r="I21" s="37">
        <v>200</v>
      </c>
      <c r="J21" s="38">
        <f>H21*I21</f>
        <v>200</v>
      </c>
      <c r="K21" s="34">
        <v>1</v>
      </c>
      <c r="L21" s="37">
        <v>100</v>
      </c>
      <c r="M21" s="38">
        <f>K21*L21</f>
        <v>100</v>
      </c>
      <c r="N21" s="34">
        <v>1</v>
      </c>
      <c r="O21" s="37">
        <v>1400</v>
      </c>
      <c r="P21" s="38">
        <v>4200</v>
      </c>
      <c r="Q21" s="39">
        <f>G21+J21+M21+P21</f>
        <v>8700</v>
      </c>
      <c r="R21" s="40"/>
    </row>
    <row r="22" spans="1:18" ht="24" customHeight="1">
      <c r="A22" s="51"/>
      <c r="B22" s="47" t="s">
        <v>39</v>
      </c>
      <c r="C22" s="32"/>
      <c r="D22" s="33"/>
      <c r="E22" s="33"/>
      <c r="F22" s="33"/>
      <c r="G22" s="43"/>
      <c r="H22" s="33"/>
      <c r="I22" s="35"/>
      <c r="J22" s="36"/>
      <c r="K22" s="33"/>
      <c r="L22" s="35"/>
      <c r="M22" s="36"/>
      <c r="N22" s="33"/>
      <c r="O22" s="35"/>
      <c r="P22" s="36"/>
      <c r="Q22" s="44"/>
      <c r="R22" s="45"/>
    </row>
    <row r="23" spans="1:18" ht="24" customHeight="1">
      <c r="A23" s="51"/>
      <c r="B23" s="47" t="s">
        <v>40</v>
      </c>
      <c r="C23" s="32"/>
      <c r="D23" s="33"/>
      <c r="E23" s="33"/>
      <c r="F23" s="33"/>
      <c r="G23" s="43"/>
      <c r="H23" s="33"/>
      <c r="I23" s="35"/>
      <c r="J23" s="36"/>
      <c r="K23" s="33"/>
      <c r="L23" s="35"/>
      <c r="M23" s="36"/>
      <c r="N23" s="33"/>
      <c r="O23" s="48"/>
      <c r="P23" s="36"/>
      <c r="Q23" s="49"/>
      <c r="R23" s="50"/>
    </row>
    <row r="24" spans="1:18" ht="24" customHeight="1">
      <c r="A24" s="51" t="s">
        <v>41</v>
      </c>
      <c r="B24" s="58" t="s">
        <v>42</v>
      </c>
      <c r="C24" s="32" t="s">
        <v>19</v>
      </c>
      <c r="D24" s="32">
        <v>3</v>
      </c>
      <c r="E24" s="32">
        <v>3</v>
      </c>
      <c r="F24" s="35">
        <v>1400</v>
      </c>
      <c r="G24" s="36">
        <f>D24*E24*F24+D25*E25*F24</f>
        <v>12600</v>
      </c>
      <c r="H24" s="34">
        <v>3</v>
      </c>
      <c r="I24" s="37">
        <v>200</v>
      </c>
      <c r="J24" s="38">
        <f>H24*I24</f>
        <v>600</v>
      </c>
      <c r="K24" s="34">
        <v>3</v>
      </c>
      <c r="L24" s="37">
        <v>100</v>
      </c>
      <c r="M24" s="38">
        <f>K24*L24</f>
        <v>300</v>
      </c>
      <c r="N24" s="34">
        <v>0</v>
      </c>
      <c r="O24" s="37">
        <v>1400</v>
      </c>
      <c r="P24" s="38">
        <f>N24*O24</f>
        <v>0</v>
      </c>
      <c r="Q24" s="39">
        <f>G24+J24+M24+P24</f>
        <v>13500</v>
      </c>
      <c r="R24" s="40"/>
    </row>
    <row r="25" spans="1:18" ht="24" customHeight="1">
      <c r="A25" s="51"/>
      <c r="B25" s="47" t="s">
        <v>43</v>
      </c>
      <c r="C25" s="32"/>
      <c r="D25" s="32"/>
      <c r="E25" s="32"/>
      <c r="F25" s="33"/>
      <c r="G25" s="43"/>
      <c r="H25" s="33"/>
      <c r="I25" s="35"/>
      <c r="J25" s="36"/>
      <c r="K25" s="33"/>
      <c r="L25" s="35"/>
      <c r="M25" s="36"/>
      <c r="N25" s="33"/>
      <c r="O25" s="35"/>
      <c r="P25" s="36"/>
      <c r="Q25" s="44"/>
      <c r="R25" s="45"/>
    </row>
    <row r="26" spans="1:18" ht="24" customHeight="1">
      <c r="A26" s="51"/>
      <c r="B26" s="47" t="s">
        <v>44</v>
      </c>
      <c r="C26" s="32"/>
      <c r="D26" s="32"/>
      <c r="E26" s="32"/>
      <c r="F26" s="30"/>
      <c r="G26" s="43"/>
      <c r="H26" s="33"/>
      <c r="I26" s="48"/>
      <c r="J26" s="36"/>
      <c r="K26" s="33"/>
      <c r="L26" s="35"/>
      <c r="M26" s="36"/>
      <c r="N26" s="33"/>
      <c r="O26" s="48"/>
      <c r="P26" s="36"/>
      <c r="Q26" s="49"/>
      <c r="R26" s="50"/>
    </row>
    <row r="27" spans="1:18" ht="24" customHeight="1">
      <c r="A27" s="51" t="s">
        <v>45</v>
      </c>
      <c r="B27" s="59" t="s">
        <v>46</v>
      </c>
      <c r="C27" s="32" t="s">
        <v>19</v>
      </c>
      <c r="D27" s="32">
        <v>3</v>
      </c>
      <c r="E27" s="32">
        <v>2</v>
      </c>
      <c r="F27" s="35">
        <v>1400</v>
      </c>
      <c r="G27" s="36">
        <f>D27*E27*F27+D29*E29*F27</f>
        <v>8400</v>
      </c>
      <c r="H27" s="34">
        <v>2</v>
      </c>
      <c r="I27" s="37">
        <v>200</v>
      </c>
      <c r="J27" s="38">
        <f>H27*I27</f>
        <v>400</v>
      </c>
      <c r="K27" s="60">
        <v>1</v>
      </c>
      <c r="L27" s="61">
        <v>100</v>
      </c>
      <c r="M27" s="38">
        <f>K27*L27+K29*L29</f>
        <v>198</v>
      </c>
      <c r="N27" s="34">
        <v>0</v>
      </c>
      <c r="O27" s="37">
        <v>1400</v>
      </c>
      <c r="P27" s="38">
        <f>N27*O27</f>
        <v>0</v>
      </c>
      <c r="Q27" s="39">
        <f>G27+J27+M27+P27</f>
        <v>8998</v>
      </c>
      <c r="R27" s="40"/>
    </row>
    <row r="28" spans="1:18" ht="24" customHeight="1">
      <c r="A28" s="51"/>
      <c r="B28" s="59"/>
      <c r="C28" s="32"/>
      <c r="D28" s="32"/>
      <c r="E28" s="32"/>
      <c r="F28" s="35"/>
      <c r="G28" s="36"/>
      <c r="H28" s="34"/>
      <c r="I28" s="37"/>
      <c r="J28" s="38"/>
      <c r="K28" s="60"/>
      <c r="L28" s="61"/>
      <c r="M28" s="38"/>
      <c r="N28" s="34"/>
      <c r="O28" s="37"/>
      <c r="P28" s="38"/>
      <c r="Q28" s="39"/>
      <c r="R28" s="40"/>
    </row>
    <row r="29" spans="1:18" ht="24" customHeight="1">
      <c r="A29" s="51"/>
      <c r="B29" s="47" t="s">
        <v>47</v>
      </c>
      <c r="C29" s="32"/>
      <c r="D29" s="32"/>
      <c r="E29" s="32"/>
      <c r="F29" s="33"/>
      <c r="G29" s="43"/>
      <c r="H29" s="33"/>
      <c r="I29" s="35"/>
      <c r="J29" s="36"/>
      <c r="K29" s="60">
        <v>1</v>
      </c>
      <c r="L29" s="61">
        <v>98</v>
      </c>
      <c r="M29" s="36"/>
      <c r="N29" s="33"/>
      <c r="O29" s="35"/>
      <c r="P29" s="36"/>
      <c r="Q29" s="44"/>
      <c r="R29" s="45"/>
    </row>
    <row r="30" spans="1:18" ht="24" customHeight="1">
      <c r="A30" s="51"/>
      <c r="B30" s="47" t="s">
        <v>48</v>
      </c>
      <c r="C30" s="32"/>
      <c r="D30" s="32"/>
      <c r="E30" s="32"/>
      <c r="F30" s="33"/>
      <c r="G30" s="43"/>
      <c r="H30" s="33"/>
      <c r="I30" s="35"/>
      <c r="J30" s="36"/>
      <c r="K30" s="60"/>
      <c r="L30" s="61"/>
      <c r="M30" s="36"/>
      <c r="N30" s="33"/>
      <c r="O30" s="35"/>
      <c r="P30" s="36"/>
      <c r="Q30" s="44"/>
      <c r="R30" s="45"/>
    </row>
    <row r="31" spans="1:18" ht="24" customHeight="1">
      <c r="A31" s="51" t="s">
        <v>49</v>
      </c>
      <c r="B31" s="62" t="s">
        <v>50</v>
      </c>
      <c r="C31" s="32" t="s">
        <v>19</v>
      </c>
      <c r="D31" s="60">
        <v>3</v>
      </c>
      <c r="E31" s="60">
        <v>1</v>
      </c>
      <c r="F31" s="35">
        <v>1400</v>
      </c>
      <c r="G31" s="36">
        <f>D31*E31*F31+D32*E32*F31</f>
        <v>4200</v>
      </c>
      <c r="H31" s="34">
        <v>0</v>
      </c>
      <c r="I31" s="37">
        <v>200</v>
      </c>
      <c r="J31" s="38">
        <f>H31*I31</f>
        <v>0</v>
      </c>
      <c r="K31" s="34">
        <v>0</v>
      </c>
      <c r="L31" s="37">
        <v>100</v>
      </c>
      <c r="M31" s="38">
        <f>K31*L31</f>
        <v>0</v>
      </c>
      <c r="N31" s="34">
        <v>0</v>
      </c>
      <c r="O31" s="37">
        <v>1400</v>
      </c>
      <c r="P31" s="38">
        <f>N31*O31</f>
        <v>0</v>
      </c>
      <c r="Q31" s="39">
        <f>G31+J31+M31+P31</f>
        <v>4200</v>
      </c>
      <c r="R31" s="40"/>
    </row>
    <row r="32" spans="1:18" ht="24" customHeight="1">
      <c r="A32" s="51"/>
      <c r="B32" s="63" t="s">
        <v>51</v>
      </c>
      <c r="C32" s="32"/>
      <c r="D32" s="60"/>
      <c r="E32" s="60"/>
      <c r="F32" s="33"/>
      <c r="G32" s="43"/>
      <c r="H32" s="33"/>
      <c r="I32" s="35"/>
      <c r="J32" s="36"/>
      <c r="K32" s="33"/>
      <c r="L32" s="35"/>
      <c r="M32" s="36"/>
      <c r="N32" s="33"/>
      <c r="O32" s="35"/>
      <c r="P32" s="36"/>
      <c r="Q32" s="44"/>
      <c r="R32" s="45"/>
    </row>
    <row r="33" spans="1:18" ht="24" customHeight="1">
      <c r="A33" s="51"/>
      <c r="B33" s="63" t="s">
        <v>52</v>
      </c>
      <c r="C33" s="32"/>
      <c r="D33" s="60"/>
      <c r="E33" s="60"/>
      <c r="F33" s="33"/>
      <c r="G33" s="43"/>
      <c r="H33" s="33"/>
      <c r="I33" s="35"/>
      <c r="J33" s="36"/>
      <c r="K33" s="33"/>
      <c r="L33" s="35"/>
      <c r="M33" s="36"/>
      <c r="N33" s="33"/>
      <c r="O33" s="48"/>
      <c r="P33" s="36"/>
      <c r="Q33" s="49"/>
      <c r="R33" s="50"/>
    </row>
    <row r="34" spans="1:18" ht="24" customHeight="1">
      <c r="A34" s="64">
        <v>10</v>
      </c>
      <c r="B34" s="65" t="s">
        <v>53</v>
      </c>
      <c r="C34" s="66" t="s">
        <v>19</v>
      </c>
      <c r="D34" s="67">
        <v>3</v>
      </c>
      <c r="E34" s="67">
        <v>1</v>
      </c>
      <c r="F34" s="68">
        <v>1400</v>
      </c>
      <c r="G34" s="69">
        <f>D34*E34*F34+D37*E37*F34+D38*E38*F34</f>
        <v>8400</v>
      </c>
      <c r="H34" s="67">
        <v>0</v>
      </c>
      <c r="I34" s="68">
        <v>200</v>
      </c>
      <c r="J34" s="69">
        <f>H34*I34+H37*I34+H38*I34</f>
        <v>0</v>
      </c>
      <c r="K34" s="67">
        <v>0</v>
      </c>
      <c r="L34" s="68">
        <v>100</v>
      </c>
      <c r="M34" s="69">
        <f>K34*L34+K37*L34+K38*L34</f>
        <v>0</v>
      </c>
      <c r="N34" s="67">
        <v>0</v>
      </c>
      <c r="O34" s="68">
        <v>1400</v>
      </c>
      <c r="P34" s="69">
        <f>N34*O34+N37*O34+N38*O34</f>
        <v>0</v>
      </c>
      <c r="Q34" s="70">
        <f>G34+J34+M34+P34</f>
        <v>8400</v>
      </c>
      <c r="R34" s="71"/>
    </row>
    <row r="35" spans="1:18" ht="24" customHeight="1">
      <c r="A35" s="64"/>
      <c r="B35" s="47" t="s">
        <v>54</v>
      </c>
      <c r="C35" s="66"/>
      <c r="D35" s="67"/>
      <c r="E35" s="67"/>
      <c r="F35" s="68"/>
      <c r="G35" s="69"/>
      <c r="H35" s="67"/>
      <c r="I35" s="68"/>
      <c r="J35" s="69"/>
      <c r="K35" s="67"/>
      <c r="L35" s="68"/>
      <c r="M35" s="69"/>
      <c r="N35" s="67"/>
      <c r="O35" s="68"/>
      <c r="P35" s="69"/>
      <c r="Q35" s="70"/>
      <c r="R35" s="71"/>
    </row>
    <row r="36" spans="1:18" ht="24" customHeight="1">
      <c r="A36" s="64"/>
      <c r="B36" s="72" t="s">
        <v>55</v>
      </c>
      <c r="C36" s="66"/>
      <c r="D36" s="67"/>
      <c r="E36" s="67"/>
      <c r="F36" s="68"/>
      <c r="G36" s="69"/>
      <c r="H36" s="67"/>
      <c r="I36" s="68"/>
      <c r="J36" s="69"/>
      <c r="K36" s="67"/>
      <c r="L36" s="68"/>
      <c r="M36" s="69"/>
      <c r="N36" s="67"/>
      <c r="O36" s="68"/>
      <c r="P36" s="69"/>
      <c r="Q36" s="70"/>
      <c r="R36" s="71"/>
    </row>
    <row r="37" spans="1:18" ht="24" customHeight="1">
      <c r="A37" s="64"/>
      <c r="B37" s="72"/>
      <c r="C37" s="73" t="s">
        <v>56</v>
      </c>
      <c r="D37" s="74">
        <v>2</v>
      </c>
      <c r="E37" s="74">
        <v>1</v>
      </c>
      <c r="F37" s="68"/>
      <c r="G37" s="69"/>
      <c r="H37" s="74">
        <v>0</v>
      </c>
      <c r="I37" s="68"/>
      <c r="J37" s="69"/>
      <c r="K37" s="74">
        <v>0</v>
      </c>
      <c r="L37" s="68"/>
      <c r="M37" s="69"/>
      <c r="N37" s="74">
        <v>0</v>
      </c>
      <c r="O37" s="68"/>
      <c r="P37" s="69"/>
      <c r="Q37" s="70"/>
      <c r="R37" s="71"/>
    </row>
    <row r="38" spans="1:18" ht="24" customHeight="1">
      <c r="A38" s="64"/>
      <c r="B38" s="72"/>
      <c r="C38" s="73" t="s">
        <v>57</v>
      </c>
      <c r="D38" s="74">
        <v>1</v>
      </c>
      <c r="E38" s="74">
        <v>1</v>
      </c>
      <c r="F38" s="68"/>
      <c r="G38" s="69"/>
      <c r="H38" s="74">
        <v>0</v>
      </c>
      <c r="I38" s="68"/>
      <c r="J38" s="69"/>
      <c r="K38" s="74">
        <v>0</v>
      </c>
      <c r="L38" s="68"/>
      <c r="M38" s="69"/>
      <c r="N38" s="74">
        <v>0</v>
      </c>
      <c r="O38" s="68"/>
      <c r="P38" s="69"/>
      <c r="Q38" s="70"/>
      <c r="R38" s="71"/>
    </row>
    <row r="39" spans="1:18" ht="24" customHeight="1">
      <c r="A39" s="64">
        <v>11</v>
      </c>
      <c r="B39" s="59" t="s">
        <v>58</v>
      </c>
      <c r="C39" s="66" t="s">
        <v>19</v>
      </c>
      <c r="D39" s="66">
        <v>3</v>
      </c>
      <c r="E39" s="66">
        <v>5</v>
      </c>
      <c r="F39" s="68">
        <v>2000</v>
      </c>
      <c r="G39" s="69">
        <f>D39*E39*F39+D41*E41*F39</f>
        <v>36000</v>
      </c>
      <c r="H39" s="67">
        <v>0</v>
      </c>
      <c r="I39" s="68">
        <v>200</v>
      </c>
      <c r="J39" s="69">
        <f>H39*I39</f>
        <v>0</v>
      </c>
      <c r="K39" s="67">
        <v>5</v>
      </c>
      <c r="L39" s="68">
        <v>100</v>
      </c>
      <c r="M39" s="69">
        <f>K39*L39</f>
        <v>500</v>
      </c>
      <c r="N39" s="67">
        <v>0</v>
      </c>
      <c r="O39" s="68">
        <v>1400</v>
      </c>
      <c r="P39" s="69">
        <f>N39*O39</f>
        <v>0</v>
      </c>
      <c r="Q39" s="70">
        <f>G39+J39+M39+P39</f>
        <v>36500</v>
      </c>
      <c r="R39" s="71" t="s">
        <v>59</v>
      </c>
    </row>
    <row r="40" spans="1:18" ht="24" customHeight="1">
      <c r="A40" s="64"/>
      <c r="B40" s="59"/>
      <c r="C40" s="66"/>
      <c r="D40" s="66"/>
      <c r="E40" s="66"/>
      <c r="F40" s="68"/>
      <c r="G40" s="69"/>
      <c r="H40" s="67"/>
      <c r="I40" s="68"/>
      <c r="J40" s="69"/>
      <c r="K40" s="67"/>
      <c r="L40" s="68"/>
      <c r="M40" s="69"/>
      <c r="N40" s="67"/>
      <c r="O40" s="68"/>
      <c r="P40" s="69"/>
      <c r="Q40" s="70"/>
      <c r="R40" s="71"/>
    </row>
    <row r="41" spans="1:18" ht="24" customHeight="1">
      <c r="A41" s="64"/>
      <c r="B41" s="42" t="s">
        <v>60</v>
      </c>
      <c r="C41" s="66" t="s">
        <v>61</v>
      </c>
      <c r="D41" s="66">
        <v>3</v>
      </c>
      <c r="E41" s="66">
        <v>1</v>
      </c>
      <c r="F41" s="68"/>
      <c r="G41" s="69"/>
      <c r="H41" s="67"/>
      <c r="I41" s="68"/>
      <c r="J41" s="69"/>
      <c r="K41" s="67"/>
      <c r="L41" s="68"/>
      <c r="M41" s="69"/>
      <c r="N41" s="67"/>
      <c r="O41" s="68"/>
      <c r="P41" s="69"/>
      <c r="Q41" s="70"/>
      <c r="R41" s="71"/>
    </row>
    <row r="42" spans="1:18" ht="24" customHeight="1">
      <c r="A42" s="64"/>
      <c r="B42" s="47" t="s">
        <v>51</v>
      </c>
      <c r="C42" s="66"/>
      <c r="D42" s="66"/>
      <c r="E42" s="66"/>
      <c r="F42" s="68"/>
      <c r="G42" s="69"/>
      <c r="H42" s="67"/>
      <c r="I42" s="68"/>
      <c r="J42" s="69"/>
      <c r="K42" s="67"/>
      <c r="L42" s="68"/>
      <c r="M42" s="69"/>
      <c r="N42" s="67"/>
      <c r="O42" s="68"/>
      <c r="P42" s="69"/>
      <c r="Q42" s="70"/>
      <c r="R42" s="71"/>
    </row>
    <row r="43" spans="1:18" ht="24" customHeight="1">
      <c r="A43" s="64"/>
      <c r="B43" s="47" t="s">
        <v>62</v>
      </c>
      <c r="C43" s="66"/>
      <c r="D43" s="66"/>
      <c r="E43" s="66"/>
      <c r="F43" s="68"/>
      <c r="G43" s="69"/>
      <c r="H43" s="67"/>
      <c r="I43" s="68"/>
      <c r="J43" s="69"/>
      <c r="K43" s="67"/>
      <c r="L43" s="68"/>
      <c r="M43" s="69"/>
      <c r="N43" s="67"/>
      <c r="O43" s="68"/>
      <c r="P43" s="69"/>
      <c r="Q43" s="70"/>
      <c r="R43" s="71"/>
    </row>
    <row r="44" spans="1:18" ht="24" customHeight="1">
      <c r="A44" s="75">
        <v>12</v>
      </c>
      <c r="B44" s="52" t="s">
        <v>63</v>
      </c>
      <c r="C44" s="66" t="s">
        <v>19</v>
      </c>
      <c r="D44" s="67">
        <v>3</v>
      </c>
      <c r="E44" s="67">
        <v>1</v>
      </c>
      <c r="F44" s="68">
        <v>2000</v>
      </c>
      <c r="G44" s="69">
        <f>D44*E44*F44</f>
        <v>6000</v>
      </c>
      <c r="H44" s="67">
        <v>0</v>
      </c>
      <c r="I44" s="68">
        <v>200</v>
      </c>
      <c r="J44" s="69">
        <f>H44*I44</f>
        <v>0</v>
      </c>
      <c r="K44" s="67">
        <v>1</v>
      </c>
      <c r="L44" s="68">
        <v>100</v>
      </c>
      <c r="M44" s="69">
        <f>K44*L44</f>
        <v>100</v>
      </c>
      <c r="N44" s="67">
        <v>0</v>
      </c>
      <c r="O44" s="68">
        <v>1400</v>
      </c>
      <c r="P44" s="69">
        <f>N44*O44</f>
        <v>0</v>
      </c>
      <c r="Q44" s="76">
        <f>G44+J44+M44+P44</f>
        <v>6100</v>
      </c>
      <c r="R44" s="71" t="s">
        <v>59</v>
      </c>
    </row>
    <row r="45" spans="1:18" ht="24" customHeight="1">
      <c r="A45" s="75"/>
      <c r="B45" s="42" t="s">
        <v>60</v>
      </c>
      <c r="C45" s="66"/>
      <c r="D45" s="67"/>
      <c r="E45" s="67"/>
      <c r="F45" s="68"/>
      <c r="G45" s="69"/>
      <c r="H45" s="67"/>
      <c r="I45" s="68"/>
      <c r="J45" s="69"/>
      <c r="K45" s="67"/>
      <c r="L45" s="68"/>
      <c r="M45" s="69"/>
      <c r="N45" s="67"/>
      <c r="O45" s="68"/>
      <c r="P45" s="69"/>
      <c r="Q45" s="76"/>
      <c r="R45" s="71"/>
    </row>
    <row r="46" spans="1:18" ht="24" customHeight="1">
      <c r="A46" s="75"/>
      <c r="B46" s="47" t="s">
        <v>51</v>
      </c>
      <c r="C46" s="66"/>
      <c r="D46" s="67"/>
      <c r="E46" s="67"/>
      <c r="F46" s="68"/>
      <c r="G46" s="69"/>
      <c r="H46" s="67"/>
      <c r="I46" s="68"/>
      <c r="J46" s="69"/>
      <c r="K46" s="67"/>
      <c r="L46" s="68"/>
      <c r="M46" s="69"/>
      <c r="N46" s="67"/>
      <c r="O46" s="68"/>
      <c r="P46" s="69"/>
      <c r="Q46" s="76"/>
      <c r="R46" s="71"/>
    </row>
    <row r="47" spans="1:18" ht="24" customHeight="1">
      <c r="A47" s="75"/>
      <c r="B47" s="47" t="s">
        <v>64</v>
      </c>
      <c r="C47" s="66"/>
      <c r="D47" s="67"/>
      <c r="E47" s="67"/>
      <c r="F47" s="68"/>
      <c r="G47" s="69"/>
      <c r="H47" s="67"/>
      <c r="I47" s="68"/>
      <c r="J47" s="69"/>
      <c r="K47" s="67"/>
      <c r="L47" s="68"/>
      <c r="M47" s="69"/>
      <c r="N47" s="67"/>
      <c r="O47" s="68"/>
      <c r="P47" s="69"/>
      <c r="Q47" s="76"/>
      <c r="R47" s="71"/>
    </row>
    <row r="48" spans="1:18" ht="24" customHeight="1">
      <c r="A48" s="75">
        <v>13</v>
      </c>
      <c r="B48" s="52" t="s">
        <v>65</v>
      </c>
      <c r="C48" s="66" t="s">
        <v>19</v>
      </c>
      <c r="D48" s="67">
        <v>3</v>
      </c>
      <c r="E48" s="67">
        <v>2</v>
      </c>
      <c r="F48" s="68">
        <v>1400</v>
      </c>
      <c r="G48" s="77">
        <f>D48*E48*F48</f>
        <v>8400</v>
      </c>
      <c r="H48" s="67">
        <v>2</v>
      </c>
      <c r="I48" s="68">
        <v>200</v>
      </c>
      <c r="J48" s="77">
        <f>H48*I48</f>
        <v>400</v>
      </c>
      <c r="K48" s="67">
        <v>2</v>
      </c>
      <c r="L48" s="68">
        <v>100</v>
      </c>
      <c r="M48" s="77">
        <f>K48*L48</f>
        <v>200</v>
      </c>
      <c r="N48" s="67">
        <v>0</v>
      </c>
      <c r="O48" s="68">
        <v>1400</v>
      </c>
      <c r="P48" s="77">
        <f>N48*O48</f>
        <v>0</v>
      </c>
      <c r="Q48" s="78">
        <f>G48+J48+M48+P48</f>
        <v>9000</v>
      </c>
      <c r="R48" s="77"/>
    </row>
    <row r="49" spans="1:18" ht="24" customHeight="1">
      <c r="A49" s="75"/>
      <c r="B49" s="47" t="s">
        <v>66</v>
      </c>
      <c r="C49" s="66"/>
      <c r="D49" s="67"/>
      <c r="E49" s="67"/>
      <c r="F49" s="68"/>
      <c r="G49" s="77"/>
      <c r="H49" s="67"/>
      <c r="I49" s="68"/>
      <c r="J49" s="77"/>
      <c r="K49" s="67"/>
      <c r="L49" s="68"/>
      <c r="M49" s="77"/>
      <c r="N49" s="67"/>
      <c r="O49" s="68"/>
      <c r="P49" s="77"/>
      <c r="Q49" s="78"/>
      <c r="R49" s="77"/>
    </row>
    <row r="50" spans="1:18" ht="24" customHeight="1">
      <c r="A50" s="75"/>
      <c r="B50" s="47" t="s">
        <v>67</v>
      </c>
      <c r="C50" s="66"/>
      <c r="D50" s="67"/>
      <c r="E50" s="67"/>
      <c r="F50" s="68"/>
      <c r="G50" s="77"/>
      <c r="H50" s="67"/>
      <c r="I50" s="68"/>
      <c r="J50" s="77"/>
      <c r="K50" s="67"/>
      <c r="L50" s="68"/>
      <c r="M50" s="77"/>
      <c r="N50" s="67"/>
      <c r="O50" s="68"/>
      <c r="P50" s="77"/>
      <c r="Q50" s="78"/>
      <c r="R50" s="77"/>
    </row>
    <row r="51" spans="1:18" ht="24" customHeight="1">
      <c r="A51" s="25" t="s">
        <v>68</v>
      </c>
      <c r="B51" s="79"/>
      <c r="C51" s="80"/>
      <c r="D51" s="81"/>
      <c r="E51" s="81">
        <f>SUM(E6:E50)</f>
        <v>47</v>
      </c>
      <c r="F51" s="81"/>
      <c r="G51" s="82">
        <f>SUM(G6:G50)</f>
        <v>205800</v>
      </c>
      <c r="H51" s="83">
        <f>SUM(H6:H50)</f>
        <v>31</v>
      </c>
      <c r="I51" s="84"/>
      <c r="J51" s="82">
        <f>SUM(J6:J50)</f>
        <v>6200</v>
      </c>
      <c r="K51" s="83">
        <f>SUM(K6:K50)</f>
        <v>37</v>
      </c>
      <c r="L51" s="84"/>
      <c r="M51" s="82">
        <f>SUM(M6:M50)</f>
        <v>3698</v>
      </c>
      <c r="N51" s="83">
        <f>SUM(N6:N50)</f>
        <v>1</v>
      </c>
      <c r="O51" s="84"/>
      <c r="P51" s="82">
        <f>SUM(P6:P47)</f>
        <v>4200</v>
      </c>
      <c r="Q51" s="85">
        <f>SUM(Q6:Q50)</f>
        <v>219898</v>
      </c>
      <c r="R51" s="81"/>
    </row>
    <row r="52" spans="1:18" ht="24" customHeight="1">
      <c r="A52" s="86"/>
      <c r="B52" s="87" t="s">
        <v>69</v>
      </c>
      <c r="C52" s="88"/>
      <c r="D52" s="89"/>
      <c r="E52" s="86"/>
      <c r="F52" s="86"/>
      <c r="G52" s="90"/>
      <c r="H52" s="86"/>
      <c r="I52" s="91" t="s">
        <v>70</v>
      </c>
      <c r="J52" s="86" t="s">
        <v>71</v>
      </c>
      <c r="K52" s="86"/>
      <c r="L52" s="86"/>
      <c r="M52" s="86"/>
      <c r="N52" s="86"/>
      <c r="O52" s="90" t="s">
        <v>72</v>
      </c>
      <c r="P52" s="90" t="s">
        <v>73</v>
      </c>
      <c r="Q52" s="92"/>
      <c r="R52" s="90"/>
    </row>
    <row r="53" spans="1:18" ht="14.25">
      <c r="A53" s="6"/>
      <c r="B53" s="93"/>
      <c r="C53" s="94"/>
      <c r="F53" s="95"/>
      <c r="G53" s="96"/>
      <c r="J53" s="96"/>
      <c r="M53" s="96"/>
      <c r="P53" s="96"/>
      <c r="Q53" s="97"/>
      <c r="R53" s="95"/>
    </row>
  </sheetData>
  <mergeCells count="241">
    <mergeCell ref="C52:D52"/>
    <mergeCell ref="M48:M50"/>
    <mergeCell ref="N48:N50"/>
    <mergeCell ref="O48:O50"/>
    <mergeCell ref="P48:P50"/>
    <mergeCell ref="Q48:Q50"/>
    <mergeCell ref="R48:R50"/>
    <mergeCell ref="G48:G50"/>
    <mergeCell ref="H48:H50"/>
    <mergeCell ref="I48:I50"/>
    <mergeCell ref="J48:J50"/>
    <mergeCell ref="K48:K50"/>
    <mergeCell ref="L48:L50"/>
    <mergeCell ref="N44:N47"/>
    <mergeCell ref="O44:O47"/>
    <mergeCell ref="P44:P47"/>
    <mergeCell ref="Q44:Q47"/>
    <mergeCell ref="R44:R47"/>
    <mergeCell ref="A48:A50"/>
    <mergeCell ref="C48:C50"/>
    <mergeCell ref="D48:D50"/>
    <mergeCell ref="E48:E50"/>
    <mergeCell ref="F48:F50"/>
    <mergeCell ref="H44:H47"/>
    <mergeCell ref="I44:I47"/>
    <mergeCell ref="J44:J47"/>
    <mergeCell ref="K44:K47"/>
    <mergeCell ref="L44:L47"/>
    <mergeCell ref="M44:M47"/>
    <mergeCell ref="R39:R43"/>
    <mergeCell ref="C41:C43"/>
    <mergeCell ref="D41:D43"/>
    <mergeCell ref="E41:E43"/>
    <mergeCell ref="A44:A47"/>
    <mergeCell ref="C44:C47"/>
    <mergeCell ref="D44:D47"/>
    <mergeCell ref="E44:E47"/>
    <mergeCell ref="F44:F47"/>
    <mergeCell ref="G44:G47"/>
    <mergeCell ref="L39:L43"/>
    <mergeCell ref="M39:M43"/>
    <mergeCell ref="N39:N43"/>
    <mergeCell ref="O39:O43"/>
    <mergeCell ref="P39:P43"/>
    <mergeCell ref="Q39:Q43"/>
    <mergeCell ref="F39:F43"/>
    <mergeCell ref="G39:G43"/>
    <mergeCell ref="H39:H43"/>
    <mergeCell ref="I39:I43"/>
    <mergeCell ref="J39:J43"/>
    <mergeCell ref="K39:K43"/>
    <mergeCell ref="B36:B38"/>
    <mergeCell ref="A39:A43"/>
    <mergeCell ref="B39:B40"/>
    <mergeCell ref="C39:C40"/>
    <mergeCell ref="D39:D40"/>
    <mergeCell ref="E39:E40"/>
    <mergeCell ref="M34:M38"/>
    <mergeCell ref="N34:N36"/>
    <mergeCell ref="O34:O38"/>
    <mergeCell ref="P34:P38"/>
    <mergeCell ref="Q34:Q38"/>
    <mergeCell ref="R34:R38"/>
    <mergeCell ref="G34:G38"/>
    <mergeCell ref="H34:H36"/>
    <mergeCell ref="I34:I38"/>
    <mergeCell ref="J34:J38"/>
    <mergeCell ref="K34:K36"/>
    <mergeCell ref="L34:L38"/>
    <mergeCell ref="N31:N33"/>
    <mergeCell ref="O31:O33"/>
    <mergeCell ref="P31:P33"/>
    <mergeCell ref="Q31:Q33"/>
    <mergeCell ref="R31:R33"/>
    <mergeCell ref="A34:A38"/>
    <mergeCell ref="C34:C36"/>
    <mergeCell ref="D34:D36"/>
    <mergeCell ref="E34:E36"/>
    <mergeCell ref="F34:F38"/>
    <mergeCell ref="H31:H33"/>
    <mergeCell ref="I31:I33"/>
    <mergeCell ref="J31:J33"/>
    <mergeCell ref="K31:K33"/>
    <mergeCell ref="L31:L33"/>
    <mergeCell ref="M31:M33"/>
    <mergeCell ref="A31:A33"/>
    <mergeCell ref="C31:C33"/>
    <mergeCell ref="D31:D33"/>
    <mergeCell ref="E31:E33"/>
    <mergeCell ref="F31:F33"/>
    <mergeCell ref="G31:G33"/>
    <mergeCell ref="M27:M30"/>
    <mergeCell ref="N27:N30"/>
    <mergeCell ref="O27:O30"/>
    <mergeCell ref="P27:P30"/>
    <mergeCell ref="Q27:Q30"/>
    <mergeCell ref="R27:R30"/>
    <mergeCell ref="G27:G30"/>
    <mergeCell ref="H27:H30"/>
    <mergeCell ref="I27:I30"/>
    <mergeCell ref="J27:J30"/>
    <mergeCell ref="K27:K28"/>
    <mergeCell ref="L27:L28"/>
    <mergeCell ref="K29:K30"/>
    <mergeCell ref="L29:L30"/>
    <mergeCell ref="A27:A30"/>
    <mergeCell ref="B27:B28"/>
    <mergeCell ref="C27:C30"/>
    <mergeCell ref="D27:D30"/>
    <mergeCell ref="E27:E30"/>
    <mergeCell ref="F27:F30"/>
    <mergeCell ref="M24:M26"/>
    <mergeCell ref="N24:N26"/>
    <mergeCell ref="O24:O26"/>
    <mergeCell ref="P24:P26"/>
    <mergeCell ref="Q24:Q26"/>
    <mergeCell ref="R24:R26"/>
    <mergeCell ref="G24:G26"/>
    <mergeCell ref="H24:H26"/>
    <mergeCell ref="I24:I26"/>
    <mergeCell ref="J24:J26"/>
    <mergeCell ref="K24:K26"/>
    <mergeCell ref="L24:L26"/>
    <mergeCell ref="N21:N23"/>
    <mergeCell ref="O21:O23"/>
    <mergeCell ref="P21:P23"/>
    <mergeCell ref="Q21:Q23"/>
    <mergeCell ref="R21:R23"/>
    <mergeCell ref="A24:A26"/>
    <mergeCell ref="C24:C26"/>
    <mergeCell ref="D24:D26"/>
    <mergeCell ref="E24:E26"/>
    <mergeCell ref="F24:F26"/>
    <mergeCell ref="H21:H23"/>
    <mergeCell ref="I21:I23"/>
    <mergeCell ref="J21:J23"/>
    <mergeCell ref="K21:K23"/>
    <mergeCell ref="L21:L23"/>
    <mergeCell ref="M21:M23"/>
    <mergeCell ref="A21:A23"/>
    <mergeCell ref="C21:C23"/>
    <mergeCell ref="D21:D23"/>
    <mergeCell ref="E21:E23"/>
    <mergeCell ref="F21:F23"/>
    <mergeCell ref="G21:G23"/>
    <mergeCell ref="M18:M20"/>
    <mergeCell ref="N18:N20"/>
    <mergeCell ref="O18:O20"/>
    <mergeCell ref="P18:P20"/>
    <mergeCell ref="Q18:Q20"/>
    <mergeCell ref="R18:R20"/>
    <mergeCell ref="G18:G20"/>
    <mergeCell ref="H18:H20"/>
    <mergeCell ref="I18:I20"/>
    <mergeCell ref="J18:J20"/>
    <mergeCell ref="K18:K20"/>
    <mergeCell ref="L18:L20"/>
    <mergeCell ref="N15:N17"/>
    <mergeCell ref="O15:O17"/>
    <mergeCell ref="P15:P17"/>
    <mergeCell ref="Q15:Q17"/>
    <mergeCell ref="R15:R17"/>
    <mergeCell ref="A18:A20"/>
    <mergeCell ref="C18:C20"/>
    <mergeCell ref="D18:D20"/>
    <mergeCell ref="E18:E20"/>
    <mergeCell ref="F18:F20"/>
    <mergeCell ref="H15:H17"/>
    <mergeCell ref="I15:I17"/>
    <mergeCell ref="J15:J17"/>
    <mergeCell ref="K15:K17"/>
    <mergeCell ref="L15:L17"/>
    <mergeCell ref="M15:M17"/>
    <mergeCell ref="O12:O14"/>
    <mergeCell ref="P12:P14"/>
    <mergeCell ref="Q12:Q14"/>
    <mergeCell ref="R12:R14"/>
    <mergeCell ref="A15:A17"/>
    <mergeCell ref="C15:C17"/>
    <mergeCell ref="D15:D17"/>
    <mergeCell ref="E15:E17"/>
    <mergeCell ref="F15:F17"/>
    <mergeCell ref="G15:G17"/>
    <mergeCell ref="I12:I14"/>
    <mergeCell ref="J12:J14"/>
    <mergeCell ref="K12:K14"/>
    <mergeCell ref="L12:L14"/>
    <mergeCell ref="M12:M14"/>
    <mergeCell ref="N12:N14"/>
    <mergeCell ref="P9:P11"/>
    <mergeCell ref="Q9:Q11"/>
    <mergeCell ref="R9:R11"/>
    <mergeCell ref="A12:A14"/>
    <mergeCell ref="C12:C14"/>
    <mergeCell ref="D12:D14"/>
    <mergeCell ref="E12:E14"/>
    <mergeCell ref="F12:F14"/>
    <mergeCell ref="G12:G14"/>
    <mergeCell ref="H12:H14"/>
    <mergeCell ref="J9:J11"/>
    <mergeCell ref="K9:K11"/>
    <mergeCell ref="L9:L11"/>
    <mergeCell ref="M9:M11"/>
    <mergeCell ref="N9:N11"/>
    <mergeCell ref="O9:O11"/>
    <mergeCell ref="Q6:Q8"/>
    <mergeCell ref="R6:R8"/>
    <mergeCell ref="A9:A11"/>
    <mergeCell ref="C9:C11"/>
    <mergeCell ref="D9:D11"/>
    <mergeCell ref="E9:E11"/>
    <mergeCell ref="F9:F11"/>
    <mergeCell ref="G9:G11"/>
    <mergeCell ref="H9:H11"/>
    <mergeCell ref="I9:I11"/>
    <mergeCell ref="K6:K8"/>
    <mergeCell ref="L6:L8"/>
    <mergeCell ref="M6:M8"/>
    <mergeCell ref="N6:N8"/>
    <mergeCell ref="O6:O8"/>
    <mergeCell ref="P6:P8"/>
    <mergeCell ref="N4:P4"/>
    <mergeCell ref="A6:A8"/>
    <mergeCell ref="C6:C8"/>
    <mergeCell ref="D6:D8"/>
    <mergeCell ref="E6:E8"/>
    <mergeCell ref="F6:F8"/>
    <mergeCell ref="G6:G8"/>
    <mergeCell ref="H6:H8"/>
    <mergeCell ref="I6:I8"/>
    <mergeCell ref="J6:J8"/>
    <mergeCell ref="A1:R1"/>
    <mergeCell ref="P2:Q2"/>
    <mergeCell ref="A3:A5"/>
    <mergeCell ref="B3:B5"/>
    <mergeCell ref="C3:P3"/>
    <mergeCell ref="Q3:Q5"/>
    <mergeCell ref="R3:R5"/>
    <mergeCell ref="C4:G4"/>
    <mergeCell ref="H4:J4"/>
    <mergeCell ref="K4:M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2021-10-20T07:06:33Z</dcterms:created>
  <dcterms:modified xsi:type="dcterms:W3CDTF">2021-10-20T07:09:30Z</dcterms:modified>
</cp:coreProperties>
</file>